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mez\OneDrive - CARTV\CRISTINA\CIERRES 2021\"/>
    </mc:Choice>
  </mc:AlternateContent>
  <bookViews>
    <workbookView xWindow="0" yWindow="0" windowWidth="28800" windowHeight="12135"/>
  </bookViews>
  <sheets>
    <sheet name="PARA CUENTA GENER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0" i="1"/>
  <c r="F59" i="1"/>
  <c r="F58" i="1"/>
  <c r="F57" i="1"/>
  <c r="F56" i="1"/>
  <c r="F55" i="1"/>
  <c r="F54" i="1"/>
  <c r="F53" i="1"/>
  <c r="C53" i="1"/>
  <c r="C62" i="1" s="1"/>
  <c r="F48" i="1"/>
  <c r="F47" i="1"/>
  <c r="F46" i="1"/>
  <c r="D46" i="1"/>
  <c r="C46" i="1"/>
  <c r="C45" i="1" s="1"/>
  <c r="D45" i="1"/>
  <c r="F45" i="1" s="1"/>
  <c r="F43" i="1"/>
  <c r="D42" i="1"/>
  <c r="F42" i="1" s="1"/>
  <c r="C42" i="1"/>
  <c r="F41" i="1"/>
  <c r="F40" i="1"/>
  <c r="F39" i="1"/>
  <c r="D39" i="1"/>
  <c r="C39" i="1"/>
  <c r="C37" i="1" s="1"/>
  <c r="D37" i="1"/>
  <c r="F37" i="1" s="1"/>
  <c r="F35" i="1"/>
  <c r="F34" i="1"/>
  <c r="C34" i="1"/>
  <c r="F32" i="1"/>
  <c r="F31" i="1"/>
  <c r="C31" i="1"/>
  <c r="F29" i="1"/>
  <c r="F28" i="1"/>
  <c r="F27" i="1"/>
  <c r="F26" i="1"/>
  <c r="C26" i="1"/>
  <c r="F24" i="1"/>
  <c r="F23" i="1"/>
  <c r="F22" i="1"/>
  <c r="F21" i="1"/>
  <c r="F20" i="1"/>
  <c r="F19" i="1"/>
  <c r="F18" i="1"/>
  <c r="C18" i="1"/>
  <c r="F16" i="1"/>
  <c r="F15" i="1"/>
  <c r="F14" i="1"/>
  <c r="C14" i="1"/>
  <c r="F12" i="1"/>
  <c r="F11" i="1"/>
  <c r="F10" i="1"/>
  <c r="F9" i="1"/>
  <c r="C9" i="1"/>
  <c r="C8" i="1" s="1"/>
  <c r="F8" i="1"/>
  <c r="C51" i="1" l="1"/>
  <c r="C64" i="1"/>
  <c r="D51" i="1"/>
  <c r="D64" i="1" l="1"/>
  <c r="F64" i="1" s="1"/>
  <c r="F51" i="1"/>
</calcChain>
</file>

<file path=xl/sharedStrings.xml><?xml version="1.0" encoding="utf-8"?>
<sst xmlns="http://schemas.openxmlformats.org/spreadsheetml/2006/main" count="53" uniqueCount="51">
  <si>
    <t>CORPORACIÓN ARAGONESA DE RADIO Y TELEVISIÓN</t>
  </si>
  <si>
    <t>Y ENTIDADES DEPENDIENTES A 31/12/2021</t>
  </si>
  <si>
    <t>Información reportada en Cuenta General</t>
  </si>
  <si>
    <t xml:space="preserve">PRESUPUESTO </t>
  </si>
  <si>
    <t xml:space="preserve">EJECUCIÓN </t>
  </si>
  <si>
    <t xml:space="preserve">AJUSTES </t>
  </si>
  <si>
    <t>PRESUPUESTARIA</t>
  </si>
  <si>
    <t>A EJECUCIÓN</t>
  </si>
  <si>
    <t>AJUSTADA</t>
  </si>
  <si>
    <t>GASTOS EXPLOTACIÓN</t>
  </si>
  <si>
    <t>COMPRAS</t>
  </si>
  <si>
    <t>Contenidos, derechos y gastos asociados</t>
  </si>
  <si>
    <t>Derechos y producción deportiva</t>
  </si>
  <si>
    <t>Informativos y agencias</t>
  </si>
  <si>
    <t>PERSONAL</t>
  </si>
  <si>
    <t>Sueldos, salarios y cargas sociales</t>
  </si>
  <si>
    <t>Formación y otros gastos sociales</t>
  </si>
  <si>
    <t>SERVICIOS EXTERIORES</t>
  </si>
  <si>
    <t>Arrendamientos y cánones</t>
  </si>
  <si>
    <t>Mº, reparaciones y conservación</t>
  </si>
  <si>
    <t>Servicios profesionales independientes</t>
  </si>
  <si>
    <t>Primas de seguros</t>
  </si>
  <si>
    <t>Publicidad y otros gastos</t>
  </si>
  <si>
    <t>Suministros</t>
  </si>
  <si>
    <t>OTROS GASTOS</t>
  </si>
  <si>
    <t>Gastos de viaje</t>
  </si>
  <si>
    <t>Material de oficina y documentación</t>
  </si>
  <si>
    <t>Servicios CARTV</t>
  </si>
  <si>
    <t>TRIBUTOS</t>
  </si>
  <si>
    <t>Tributos</t>
  </si>
  <si>
    <t>EXTRAORDINARIOS</t>
  </si>
  <si>
    <t>Pérdidas Inmovilizado y otros</t>
  </si>
  <si>
    <t>SERVICIO DE LA DEUDA</t>
  </si>
  <si>
    <t>GASTOS FINANCIEROS</t>
  </si>
  <si>
    <t>De endeudamiento, leasing y otros</t>
  </si>
  <si>
    <t>De prestación de aval ante la AEAT</t>
  </si>
  <si>
    <t>REEMBOLSOS</t>
  </si>
  <si>
    <t>INVERSIONES</t>
  </si>
  <si>
    <t>Leasings</t>
  </si>
  <si>
    <t xml:space="preserve">Inversiones </t>
  </si>
  <si>
    <t>TOTAL GASTOS</t>
  </si>
  <si>
    <t>DOTACIÓN, INGRESOS  Y OTROS</t>
  </si>
  <si>
    <t>Subvención  DGA</t>
  </si>
  <si>
    <t>Subvención Dividendo Digital</t>
  </si>
  <si>
    <t>Publicidad</t>
  </si>
  <si>
    <t>Venta de contenidos</t>
  </si>
  <si>
    <t>Otros ingresos de negocio</t>
  </si>
  <si>
    <t>Otros ingresos</t>
  </si>
  <si>
    <t>Ingresos financieros y extraordinarios</t>
  </si>
  <si>
    <t>TOTAL INGRESOS</t>
  </si>
  <si>
    <t>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</si>
</sst>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indexed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0" fontId="5" fillId="3" borderId="3" xfId="1" applyFont="1" applyFill="1" applyBorder="1"/>
    <xf numFmtId="0" fontId="7" fillId="3" borderId="4" xfId="1" applyFont="1" applyFill="1" applyBorder="1"/>
    <xf numFmtId="3" fontId="5" fillId="0" borderId="4" xfId="1" applyNumberFormat="1" applyFont="1" applyFill="1" applyBorder="1"/>
    <xf numFmtId="3" fontId="5" fillId="0" borderId="5" xfId="1" applyNumberFormat="1" applyFont="1" applyFill="1" applyBorder="1"/>
    <xf numFmtId="3" fontId="5" fillId="2" borderId="5" xfId="1" applyNumberFormat="1" applyFont="1" applyFill="1" applyBorder="1"/>
    <xf numFmtId="0" fontId="8" fillId="0" borderId="6" xfId="1" applyFont="1" applyBorder="1"/>
    <xf numFmtId="0" fontId="8" fillId="0" borderId="7" xfId="1" applyFont="1" applyBorder="1"/>
    <xf numFmtId="3" fontId="5" fillId="0" borderId="7" xfId="1" applyNumberFormat="1" applyFont="1" applyFill="1" applyBorder="1"/>
    <xf numFmtId="3" fontId="5" fillId="0" borderId="8" xfId="1" applyNumberFormat="1" applyFont="1" applyFill="1" applyBorder="1"/>
    <xf numFmtId="3" fontId="5" fillId="2" borderId="8" xfId="1" applyNumberFormat="1" applyFont="1" applyFill="1" applyBorder="1"/>
    <xf numFmtId="164" fontId="8" fillId="0" borderId="6" xfId="1" applyNumberFormat="1" applyFont="1" applyBorder="1"/>
    <xf numFmtId="0" fontId="8" fillId="0" borderId="7" xfId="1" applyFont="1" applyFill="1" applyBorder="1"/>
    <xf numFmtId="3" fontId="8" fillId="0" borderId="7" xfId="1" applyNumberFormat="1" applyFont="1" applyFill="1" applyBorder="1"/>
    <xf numFmtId="3" fontId="8" fillId="0" borderId="8" xfId="1" applyNumberFormat="1" applyFont="1" applyFill="1" applyBorder="1"/>
    <xf numFmtId="3" fontId="8" fillId="2" borderId="8" xfId="1" applyNumberFormat="1" applyFont="1" applyFill="1" applyBorder="1"/>
    <xf numFmtId="0" fontId="5" fillId="0" borderId="6" xfId="1" applyFont="1" applyFill="1" applyBorder="1"/>
    <xf numFmtId="164" fontId="8" fillId="0" borderId="6" xfId="1" applyNumberFormat="1" applyFont="1" applyBorder="1" applyAlignment="1">
      <alignment horizontal="right"/>
    </xf>
    <xf numFmtId="164" fontId="8" fillId="0" borderId="6" xfId="1" applyNumberFormat="1" applyFont="1" applyFill="1" applyBorder="1"/>
    <xf numFmtId="0" fontId="7" fillId="0" borderId="6" xfId="1" applyFont="1" applyBorder="1"/>
    <xf numFmtId="0" fontId="7" fillId="0" borderId="7" xfId="1" applyFont="1" applyBorder="1"/>
    <xf numFmtId="164" fontId="8" fillId="0" borderId="9" xfId="1" applyNumberFormat="1" applyFont="1" applyBorder="1"/>
    <xf numFmtId="0" fontId="8" fillId="0" borderId="10" xfId="1" applyFont="1" applyBorder="1"/>
    <xf numFmtId="3" fontId="8" fillId="0" borderId="10" xfId="1" applyNumberFormat="1" applyFont="1" applyFill="1" applyBorder="1"/>
    <xf numFmtId="3" fontId="8" fillId="0" borderId="2" xfId="1" applyNumberFormat="1" applyFont="1" applyFill="1" applyBorder="1"/>
    <xf numFmtId="3" fontId="8" fillId="2" borderId="2" xfId="1" applyNumberFormat="1" applyFont="1" applyFill="1" applyBorder="1"/>
    <xf numFmtId="164" fontId="8" fillId="0" borderId="0" xfId="1" applyNumberFormat="1" applyFont="1" applyBorder="1"/>
    <xf numFmtId="0" fontId="8" fillId="0" borderId="0" xfId="1" applyFont="1" applyBorder="1"/>
    <xf numFmtId="0" fontId="8" fillId="0" borderId="0" xfId="1" applyFont="1" applyFill="1" applyBorder="1"/>
    <xf numFmtId="3" fontId="5" fillId="2" borderId="4" xfId="1" applyNumberFormat="1" applyFont="1" applyFill="1" applyBorder="1"/>
    <xf numFmtId="3" fontId="8" fillId="0" borderId="6" xfId="1" applyNumberFormat="1" applyFont="1" applyBorder="1"/>
    <xf numFmtId="3" fontId="5" fillId="2" borderId="7" xfId="1" applyNumberFormat="1" applyFont="1" applyFill="1" applyBorder="1"/>
    <xf numFmtId="0" fontId="8" fillId="0" borderId="9" xfId="1" applyFont="1" applyBorder="1"/>
    <xf numFmtId="3" fontId="5" fillId="0" borderId="10" xfId="1" applyNumberFormat="1" applyFont="1" applyFill="1" applyBorder="1"/>
    <xf numFmtId="3" fontId="5" fillId="0" borderId="2" xfId="1" applyNumberFormat="1" applyFont="1" applyFill="1" applyBorder="1"/>
    <xf numFmtId="3" fontId="5" fillId="2" borderId="2" xfId="1" applyNumberFormat="1" applyFont="1" applyFill="1" applyBorder="1"/>
    <xf numFmtId="0" fontId="7" fillId="0" borderId="0" xfId="1" applyFont="1"/>
    <xf numFmtId="0" fontId="7" fillId="0" borderId="0" xfId="1" applyFont="1" applyFill="1"/>
    <xf numFmtId="0" fontId="5" fillId="4" borderId="3" xfId="1" applyFont="1" applyFill="1" applyBorder="1"/>
    <xf numFmtId="0" fontId="7" fillId="4" borderId="4" xfId="1" applyFont="1" applyFill="1" applyBorder="1"/>
    <xf numFmtId="164" fontId="7" fillId="0" borderId="6" xfId="1" applyNumberFormat="1" applyFont="1" applyBorder="1"/>
    <xf numFmtId="164" fontId="7" fillId="0" borderId="9" xfId="1" applyNumberFormat="1" applyFont="1" applyBorder="1"/>
    <xf numFmtId="0" fontId="8" fillId="0" borderId="10" xfId="1" applyFont="1" applyFill="1" applyBorder="1"/>
    <xf numFmtId="0" fontId="8" fillId="0" borderId="0" xfId="1" applyFont="1"/>
    <xf numFmtId="0" fontId="8" fillId="0" borderId="0" xfId="1" applyFont="1" applyFill="1"/>
    <xf numFmtId="0" fontId="5" fillId="2" borderId="3" xfId="1" applyFont="1" applyFill="1" applyBorder="1"/>
    <xf numFmtId="0" fontId="7" fillId="2" borderId="4" xfId="1" applyFont="1" applyFill="1" applyBorder="1"/>
    <xf numFmtId="0" fontId="1" fillId="0" borderId="0" xfId="0" applyFont="1" applyBorder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65"/>
  <sheetViews>
    <sheetView tabSelected="1" workbookViewId="0">
      <selection activeCell="J7" sqref="J7"/>
    </sheetView>
  </sheetViews>
  <sheetFormatPr baseColWidth="10" defaultColWidth="9.140625" defaultRowHeight="12.75" x14ac:dyDescent="0.2"/>
  <cols>
    <col min="1" max="1" width="9.140625" style="56"/>
    <col min="2" max="2" width="33.85546875" style="56" bestFit="1" customWidth="1"/>
    <col min="3" max="3" width="15" style="56" customWidth="1"/>
    <col min="4" max="6" width="15.140625" style="56" customWidth="1"/>
    <col min="7" max="16384" width="9.140625" style="56"/>
  </cols>
  <sheetData>
    <row r="1" spans="1:9" s="1" customFormat="1" x14ac:dyDescent="0.2">
      <c r="C1" s="2"/>
      <c r="D1" s="2"/>
      <c r="E1" s="2"/>
      <c r="F1" s="2"/>
    </row>
    <row r="2" spans="1:9" s="4" customFormat="1" x14ac:dyDescent="0.2">
      <c r="A2" s="3" t="s">
        <v>0</v>
      </c>
      <c r="C2" s="2"/>
      <c r="D2" s="2"/>
      <c r="E2" s="2"/>
      <c r="F2" s="2"/>
      <c r="I2" s="1"/>
    </row>
    <row r="3" spans="1:9" s="4" customFormat="1" x14ac:dyDescent="0.2">
      <c r="A3" s="3" t="s">
        <v>1</v>
      </c>
      <c r="C3" s="2"/>
      <c r="D3" s="2"/>
      <c r="E3" s="2"/>
      <c r="F3" s="2"/>
    </row>
    <row r="4" spans="1:9" s="4" customFormat="1" ht="13.5" thickBot="1" x14ac:dyDescent="0.25">
      <c r="A4" s="5" t="s">
        <v>2</v>
      </c>
      <c r="C4" s="2"/>
      <c r="D4" s="2"/>
      <c r="E4" s="2"/>
      <c r="F4" s="2"/>
    </row>
    <row r="5" spans="1:9" s="4" customFormat="1" x14ac:dyDescent="0.2">
      <c r="C5" s="6" t="s">
        <v>3</v>
      </c>
      <c r="D5" s="6" t="s">
        <v>4</v>
      </c>
      <c r="E5" s="6" t="s">
        <v>5</v>
      </c>
      <c r="F5" s="7" t="s">
        <v>4</v>
      </c>
    </row>
    <row r="6" spans="1:9" s="4" customFormat="1" ht="13.5" thickBot="1" x14ac:dyDescent="0.25">
      <c r="C6" s="8">
        <v>2021</v>
      </c>
      <c r="D6" s="8" t="s">
        <v>6</v>
      </c>
      <c r="E6" s="8" t="s">
        <v>7</v>
      </c>
      <c r="F6" s="9" t="s">
        <v>8</v>
      </c>
    </row>
    <row r="7" spans="1:9" s="4" customFormat="1" ht="13.5" thickBot="1" x14ac:dyDescent="0.25"/>
    <row r="8" spans="1:9" s="4" customFormat="1" ht="13.5" thickBot="1" x14ac:dyDescent="0.25">
      <c r="A8" s="10" t="s">
        <v>9</v>
      </c>
      <c r="B8" s="11"/>
      <c r="C8" s="12">
        <f>+C9+C14+C18+C26+C31+C34</f>
        <v>54722560.676331468</v>
      </c>
      <c r="D8" s="13">
        <v>53636532.864724874</v>
      </c>
      <c r="E8" s="13">
        <v>0</v>
      </c>
      <c r="F8" s="14">
        <f>+D8+E8</f>
        <v>53636532.864724874</v>
      </c>
    </row>
    <row r="9" spans="1:9" s="4" customFormat="1" x14ac:dyDescent="0.2">
      <c r="A9" s="15" t="s">
        <v>10</v>
      </c>
      <c r="B9" s="16"/>
      <c r="C9" s="17">
        <f>+SUM(C10:C12)</f>
        <v>28636941.738224998</v>
      </c>
      <c r="D9" s="18">
        <v>28859163.374724872</v>
      </c>
      <c r="E9" s="18">
        <v>0</v>
      </c>
      <c r="F9" s="19">
        <f t="shared" ref="F9:F64" si="0">+D9+E9</f>
        <v>28859163.374724872</v>
      </c>
    </row>
    <row r="10" spans="1:9" s="4" customFormat="1" x14ac:dyDescent="0.2">
      <c r="A10" s="20">
        <v>600</v>
      </c>
      <c r="B10" s="21" t="s">
        <v>11</v>
      </c>
      <c r="C10" s="22">
        <v>16819498.771499999</v>
      </c>
      <c r="D10" s="23">
        <v>16677772.394724868</v>
      </c>
      <c r="E10" s="23">
        <v>0</v>
      </c>
      <c r="F10" s="24">
        <f t="shared" si="0"/>
        <v>16677772.394724868</v>
      </c>
    </row>
    <row r="11" spans="1:9" s="4" customFormat="1" x14ac:dyDescent="0.2">
      <c r="A11" s="20">
        <v>602</v>
      </c>
      <c r="B11" s="21" t="s">
        <v>12</v>
      </c>
      <c r="C11" s="22">
        <v>4081192.8261000002</v>
      </c>
      <c r="D11" s="23">
        <v>4467025.4999999991</v>
      </c>
      <c r="E11" s="23">
        <v>0</v>
      </c>
      <c r="F11" s="24">
        <f t="shared" si="0"/>
        <v>4467025.4999999991</v>
      </c>
    </row>
    <row r="12" spans="1:9" s="4" customFormat="1" x14ac:dyDescent="0.2">
      <c r="A12" s="20">
        <v>603</v>
      </c>
      <c r="B12" s="21" t="s">
        <v>13</v>
      </c>
      <c r="C12" s="22">
        <v>7736250.1406250009</v>
      </c>
      <c r="D12" s="23">
        <v>7714365.4800000023</v>
      </c>
      <c r="E12" s="23">
        <v>0</v>
      </c>
      <c r="F12" s="24">
        <f t="shared" si="0"/>
        <v>7714365.4800000023</v>
      </c>
    </row>
    <row r="13" spans="1:9" s="4" customFormat="1" x14ac:dyDescent="0.2">
      <c r="A13" s="25"/>
      <c r="B13" s="21"/>
      <c r="C13" s="22"/>
      <c r="D13" s="23"/>
      <c r="E13" s="23"/>
      <c r="F13" s="24"/>
    </row>
    <row r="14" spans="1:9" s="4" customFormat="1" x14ac:dyDescent="0.2">
      <c r="A14" s="15" t="s">
        <v>14</v>
      </c>
      <c r="B14" s="16"/>
      <c r="C14" s="17">
        <f>+SUM(C15:C16)</f>
        <v>7992710.5817270726</v>
      </c>
      <c r="D14" s="18">
        <v>7283230.8099999996</v>
      </c>
      <c r="E14" s="18">
        <v>0</v>
      </c>
      <c r="F14" s="19">
        <f t="shared" si="0"/>
        <v>7283230.8099999996</v>
      </c>
    </row>
    <row r="15" spans="1:9" s="4" customFormat="1" x14ac:dyDescent="0.2">
      <c r="A15" s="26">
        <v>640</v>
      </c>
      <c r="B15" s="16" t="s">
        <v>15</v>
      </c>
      <c r="C15" s="22">
        <v>7787376.2707153074</v>
      </c>
      <c r="D15" s="23">
        <v>7185657.2599999998</v>
      </c>
      <c r="E15" s="23">
        <v>0</v>
      </c>
      <c r="F15" s="24">
        <f t="shared" si="0"/>
        <v>7185657.2599999998</v>
      </c>
    </row>
    <row r="16" spans="1:9" s="4" customFormat="1" x14ac:dyDescent="0.2">
      <c r="A16" s="20">
        <v>649</v>
      </c>
      <c r="B16" s="16" t="s">
        <v>16</v>
      </c>
      <c r="C16" s="22">
        <v>205334.31101176469</v>
      </c>
      <c r="D16" s="23">
        <v>97573.55</v>
      </c>
      <c r="E16" s="23">
        <v>0</v>
      </c>
      <c r="F16" s="24">
        <f t="shared" si="0"/>
        <v>97573.55</v>
      </c>
    </row>
    <row r="17" spans="1:6" s="4" customFormat="1" x14ac:dyDescent="0.2">
      <c r="A17" s="15"/>
      <c r="B17" s="16"/>
      <c r="C17" s="22"/>
      <c r="D17" s="23"/>
      <c r="E17" s="23"/>
      <c r="F17" s="24"/>
    </row>
    <row r="18" spans="1:6" s="4" customFormat="1" x14ac:dyDescent="0.2">
      <c r="A18" s="15" t="s">
        <v>17</v>
      </c>
      <c r="B18" s="16"/>
      <c r="C18" s="17">
        <f>+SUM(C19:C24)</f>
        <v>13581560.803791218</v>
      </c>
      <c r="D18" s="18">
        <v>13475086.499999998</v>
      </c>
      <c r="E18" s="18">
        <v>0</v>
      </c>
      <c r="F18" s="19">
        <f t="shared" si="0"/>
        <v>13475086.499999998</v>
      </c>
    </row>
    <row r="19" spans="1:6" s="4" customFormat="1" x14ac:dyDescent="0.2">
      <c r="A19" s="20">
        <v>621</v>
      </c>
      <c r="B19" s="16" t="s">
        <v>18</v>
      </c>
      <c r="C19" s="22">
        <v>52807.088960000008</v>
      </c>
      <c r="D19" s="23">
        <v>65151.179999999993</v>
      </c>
      <c r="E19" s="23">
        <v>0</v>
      </c>
      <c r="F19" s="24">
        <f t="shared" si="0"/>
        <v>65151.179999999993</v>
      </c>
    </row>
    <row r="20" spans="1:6" s="4" customFormat="1" x14ac:dyDescent="0.2">
      <c r="A20" s="20">
        <v>622</v>
      </c>
      <c r="B20" s="16" t="s">
        <v>19</v>
      </c>
      <c r="C20" s="22">
        <v>383239.79354774731</v>
      </c>
      <c r="D20" s="23">
        <v>375362.05</v>
      </c>
      <c r="E20" s="23">
        <v>0</v>
      </c>
      <c r="F20" s="24">
        <f t="shared" si="0"/>
        <v>375362.05</v>
      </c>
    </row>
    <row r="21" spans="1:6" s="4" customFormat="1" x14ac:dyDescent="0.2">
      <c r="A21" s="26">
        <v>623</v>
      </c>
      <c r="B21" s="16" t="s">
        <v>20</v>
      </c>
      <c r="C21" s="22">
        <v>9363161.8200000003</v>
      </c>
      <c r="D21" s="23">
        <v>9187335.9799999986</v>
      </c>
      <c r="E21" s="23">
        <v>0</v>
      </c>
      <c r="F21" s="24">
        <f t="shared" si="0"/>
        <v>9187335.9799999986</v>
      </c>
    </row>
    <row r="22" spans="1:6" s="4" customFormat="1" x14ac:dyDescent="0.2">
      <c r="A22" s="20">
        <v>625</v>
      </c>
      <c r="B22" s="16" t="s">
        <v>21</v>
      </c>
      <c r="C22" s="22">
        <v>66194.313999999984</v>
      </c>
      <c r="D22" s="23">
        <v>50577.18</v>
      </c>
      <c r="E22" s="23">
        <v>0</v>
      </c>
      <c r="F22" s="24">
        <f t="shared" si="0"/>
        <v>50577.18</v>
      </c>
    </row>
    <row r="23" spans="1:6" s="4" customFormat="1" x14ac:dyDescent="0.2">
      <c r="A23" s="20">
        <v>627</v>
      </c>
      <c r="B23" s="16" t="s">
        <v>22</v>
      </c>
      <c r="C23" s="22">
        <v>155600</v>
      </c>
      <c r="D23" s="23">
        <v>396337.4</v>
      </c>
      <c r="E23" s="23">
        <v>0</v>
      </c>
      <c r="F23" s="24">
        <f t="shared" si="0"/>
        <v>396337.4</v>
      </c>
    </row>
    <row r="24" spans="1:6" s="4" customFormat="1" x14ac:dyDescent="0.2">
      <c r="A24" s="27">
        <v>628</v>
      </c>
      <c r="B24" s="16" t="s">
        <v>23</v>
      </c>
      <c r="C24" s="22">
        <v>3560557.7872834709</v>
      </c>
      <c r="D24" s="23">
        <v>3400322.71</v>
      </c>
      <c r="E24" s="23">
        <v>0</v>
      </c>
      <c r="F24" s="24">
        <f t="shared" si="0"/>
        <v>3400322.71</v>
      </c>
    </row>
    <row r="25" spans="1:6" s="4" customFormat="1" x14ac:dyDescent="0.2">
      <c r="A25" s="28"/>
      <c r="B25" s="29"/>
      <c r="C25" s="22"/>
      <c r="D25" s="23"/>
      <c r="E25" s="23"/>
      <c r="F25" s="24"/>
    </row>
    <row r="26" spans="1:6" s="4" customFormat="1" x14ac:dyDescent="0.2">
      <c r="A26" s="15" t="s">
        <v>24</v>
      </c>
      <c r="B26" s="16"/>
      <c r="C26" s="17">
        <f>+SUM(C27:C29)</f>
        <v>4361783.8345881756</v>
      </c>
      <c r="D26" s="18">
        <v>3765123.5100000002</v>
      </c>
      <c r="E26" s="18">
        <v>0</v>
      </c>
      <c r="F26" s="19">
        <f t="shared" si="0"/>
        <v>3765123.5100000002</v>
      </c>
    </row>
    <row r="27" spans="1:6" s="4" customFormat="1" x14ac:dyDescent="0.2">
      <c r="A27" s="20">
        <v>629</v>
      </c>
      <c r="B27" s="16" t="s">
        <v>25</v>
      </c>
      <c r="C27" s="22">
        <v>103267.5808</v>
      </c>
      <c r="D27" s="23">
        <v>46688.93</v>
      </c>
      <c r="E27" s="23">
        <v>0</v>
      </c>
      <c r="F27" s="24">
        <f t="shared" si="0"/>
        <v>46688.93</v>
      </c>
    </row>
    <row r="28" spans="1:6" s="4" customFormat="1" x14ac:dyDescent="0.2">
      <c r="A28" s="20">
        <v>630</v>
      </c>
      <c r="B28" s="16" t="s">
        <v>26</v>
      </c>
      <c r="C28" s="22">
        <v>99865.400000000009</v>
      </c>
      <c r="D28" s="23">
        <v>85764.37</v>
      </c>
      <c r="E28" s="23">
        <v>0</v>
      </c>
      <c r="F28" s="24">
        <f t="shared" si="0"/>
        <v>85764.37</v>
      </c>
    </row>
    <row r="29" spans="1:6" s="4" customFormat="1" x14ac:dyDescent="0.2">
      <c r="A29" s="20">
        <v>632</v>
      </c>
      <c r="B29" s="21" t="s">
        <v>27</v>
      </c>
      <c r="C29" s="22">
        <v>4158650.8537881761</v>
      </c>
      <c r="D29" s="23">
        <v>3632670.21</v>
      </c>
      <c r="E29" s="23">
        <v>0</v>
      </c>
      <c r="F29" s="24">
        <f t="shared" si="0"/>
        <v>3632670.21</v>
      </c>
    </row>
    <row r="30" spans="1:6" s="4" customFormat="1" x14ac:dyDescent="0.2">
      <c r="A30" s="15"/>
      <c r="B30" s="16"/>
      <c r="C30" s="22"/>
      <c r="D30" s="23"/>
      <c r="E30" s="23"/>
      <c r="F30" s="24"/>
    </row>
    <row r="31" spans="1:6" s="4" customFormat="1" x14ac:dyDescent="0.2">
      <c r="A31" s="15" t="s">
        <v>28</v>
      </c>
      <c r="B31" s="16"/>
      <c r="C31" s="17">
        <f>+C32</f>
        <v>149563.71799999999</v>
      </c>
      <c r="D31" s="18">
        <v>252357.92</v>
      </c>
      <c r="E31" s="18">
        <v>0</v>
      </c>
      <c r="F31" s="19">
        <f t="shared" si="0"/>
        <v>252357.92</v>
      </c>
    </row>
    <row r="32" spans="1:6" s="4" customFormat="1" x14ac:dyDescent="0.2">
      <c r="A32" s="26">
        <v>631</v>
      </c>
      <c r="B32" s="16" t="s">
        <v>29</v>
      </c>
      <c r="C32" s="22">
        <v>149563.71799999999</v>
      </c>
      <c r="D32" s="23">
        <v>252357.92</v>
      </c>
      <c r="E32" s="23">
        <v>0</v>
      </c>
      <c r="F32" s="24">
        <f t="shared" si="0"/>
        <v>252357.92</v>
      </c>
    </row>
    <row r="33" spans="1:6" s="4" customFormat="1" x14ac:dyDescent="0.2">
      <c r="A33" s="15"/>
      <c r="B33" s="16"/>
      <c r="C33" s="22"/>
      <c r="D33" s="23"/>
      <c r="E33" s="23"/>
      <c r="F33" s="24"/>
    </row>
    <row r="34" spans="1:6" s="4" customFormat="1" x14ac:dyDescent="0.2">
      <c r="A34" s="15" t="s">
        <v>30</v>
      </c>
      <c r="B34" s="16"/>
      <c r="C34" s="17">
        <f>+C35</f>
        <v>0</v>
      </c>
      <c r="D34" s="18">
        <v>1570.7500000000002</v>
      </c>
      <c r="E34" s="18">
        <v>0</v>
      </c>
      <c r="F34" s="19">
        <f t="shared" si="0"/>
        <v>1570.7500000000002</v>
      </c>
    </row>
    <row r="35" spans="1:6" s="4" customFormat="1" ht="13.5" thickBot="1" x14ac:dyDescent="0.25">
      <c r="A35" s="30">
        <v>670</v>
      </c>
      <c r="B35" s="31" t="s">
        <v>31</v>
      </c>
      <c r="C35" s="32">
        <v>0</v>
      </c>
      <c r="D35" s="33">
        <v>1570.7500000000002</v>
      </c>
      <c r="E35" s="33">
        <v>0</v>
      </c>
      <c r="F35" s="34">
        <f t="shared" si="0"/>
        <v>1570.7500000000002</v>
      </c>
    </row>
    <row r="36" spans="1:6" s="4" customFormat="1" ht="13.5" thickBot="1" x14ac:dyDescent="0.25">
      <c r="A36" s="35"/>
      <c r="B36" s="36"/>
      <c r="C36" s="37"/>
      <c r="D36" s="37"/>
      <c r="E36" s="37"/>
      <c r="F36" s="37"/>
    </row>
    <row r="37" spans="1:6" s="4" customFormat="1" ht="13.5" thickBot="1" x14ac:dyDescent="0.25">
      <c r="A37" s="10" t="s">
        <v>32</v>
      </c>
      <c r="B37" s="11"/>
      <c r="C37" s="12">
        <f>+C39+C42</f>
        <v>407530.325281</v>
      </c>
      <c r="D37" s="12">
        <f>+D39+D42</f>
        <v>345694.85</v>
      </c>
      <c r="E37" s="12">
        <v>0</v>
      </c>
      <c r="F37" s="38">
        <f t="shared" si="0"/>
        <v>345694.85</v>
      </c>
    </row>
    <row r="38" spans="1:6" s="4" customFormat="1" x14ac:dyDescent="0.2">
      <c r="A38" s="39"/>
      <c r="B38" s="16"/>
      <c r="C38" s="17"/>
      <c r="D38" s="18"/>
      <c r="E38" s="18"/>
      <c r="F38" s="19"/>
    </row>
    <row r="39" spans="1:6" s="4" customFormat="1" x14ac:dyDescent="0.2">
      <c r="A39" s="20" t="s">
        <v>33</v>
      </c>
      <c r="B39" s="16"/>
      <c r="C39" s="17">
        <f>+C40+C41</f>
        <v>353399.325281</v>
      </c>
      <c r="D39" s="17">
        <f>+D40+D41</f>
        <v>291563.84999999998</v>
      </c>
      <c r="E39" s="17">
        <v>0</v>
      </c>
      <c r="F39" s="40">
        <f t="shared" si="0"/>
        <v>291563.84999999998</v>
      </c>
    </row>
    <row r="40" spans="1:6" s="4" customFormat="1" x14ac:dyDescent="0.2">
      <c r="A40" s="20">
        <v>660</v>
      </c>
      <c r="B40" s="16" t="s">
        <v>34</v>
      </c>
      <c r="C40" s="22">
        <v>87404.12</v>
      </c>
      <c r="D40" s="23">
        <v>26076.659999999996</v>
      </c>
      <c r="E40" s="23">
        <v>0</v>
      </c>
      <c r="F40" s="24">
        <f t="shared" si="0"/>
        <v>26076.659999999996</v>
      </c>
    </row>
    <row r="41" spans="1:6" s="4" customFormat="1" x14ac:dyDescent="0.2">
      <c r="A41" s="20"/>
      <c r="B41" s="16" t="s">
        <v>35</v>
      </c>
      <c r="C41" s="22">
        <v>265995.205281</v>
      </c>
      <c r="D41" s="18">
        <v>265487.19</v>
      </c>
      <c r="E41" s="18">
        <v>0</v>
      </c>
      <c r="F41" s="19">
        <f t="shared" si="0"/>
        <v>265487.19</v>
      </c>
    </row>
    <row r="42" spans="1:6" s="4" customFormat="1" x14ac:dyDescent="0.2">
      <c r="A42" s="20" t="s">
        <v>36</v>
      </c>
      <c r="B42" s="16"/>
      <c r="C42" s="17">
        <f>+C43</f>
        <v>54131</v>
      </c>
      <c r="D42" s="17">
        <f>+D43</f>
        <v>54131</v>
      </c>
      <c r="E42" s="17">
        <v>0</v>
      </c>
      <c r="F42" s="40">
        <f t="shared" si="0"/>
        <v>54131</v>
      </c>
    </row>
    <row r="43" spans="1:6" s="4" customFormat="1" ht="13.5" thickBot="1" x14ac:dyDescent="0.25">
      <c r="A43" s="41"/>
      <c r="B43" s="31"/>
      <c r="C43" s="32">
        <v>54131</v>
      </c>
      <c r="D43" s="33">
        <v>54131</v>
      </c>
      <c r="E43" s="33">
        <v>0</v>
      </c>
      <c r="F43" s="34">
        <f t="shared" si="0"/>
        <v>54131</v>
      </c>
    </row>
    <row r="44" spans="1:6" s="4" customFormat="1" ht="13.5" thickBot="1" x14ac:dyDescent="0.25">
      <c r="A44" s="35"/>
      <c r="B44" s="36"/>
      <c r="C44" s="37"/>
      <c r="D44" s="37"/>
      <c r="E44" s="37"/>
      <c r="F44" s="37"/>
    </row>
    <row r="45" spans="1:6" s="4" customFormat="1" ht="13.5" thickBot="1" x14ac:dyDescent="0.25">
      <c r="A45" s="10" t="s">
        <v>37</v>
      </c>
      <c r="B45" s="11"/>
      <c r="C45" s="12">
        <f>+C46</f>
        <v>1907128.1</v>
      </c>
      <c r="D45" s="12">
        <f>+D46</f>
        <v>816475.64</v>
      </c>
      <c r="E45" s="12">
        <v>0</v>
      </c>
      <c r="F45" s="38">
        <f t="shared" si="0"/>
        <v>816475.64</v>
      </c>
    </row>
    <row r="46" spans="1:6" s="4" customFormat="1" x14ac:dyDescent="0.2">
      <c r="A46" s="39" t="s">
        <v>37</v>
      </c>
      <c r="B46" s="16"/>
      <c r="C46" s="17">
        <f>+C47+C48</f>
        <v>1907128.1</v>
      </c>
      <c r="D46" s="17">
        <f>+D47+D48</f>
        <v>816475.64</v>
      </c>
      <c r="E46" s="17">
        <v>0</v>
      </c>
      <c r="F46" s="40">
        <f t="shared" si="0"/>
        <v>816475.64</v>
      </c>
    </row>
    <row r="47" spans="1:6" s="4" customFormat="1" x14ac:dyDescent="0.2">
      <c r="A47" s="20">
        <v>212</v>
      </c>
      <c r="B47" s="16" t="s">
        <v>38</v>
      </c>
      <c r="C47" s="22">
        <v>386985.3</v>
      </c>
      <c r="D47" s="23">
        <v>386985.29999999993</v>
      </c>
      <c r="E47" s="23">
        <v>0</v>
      </c>
      <c r="F47" s="24">
        <f t="shared" si="0"/>
        <v>386985.29999999993</v>
      </c>
    </row>
    <row r="48" spans="1:6" s="4" customFormat="1" x14ac:dyDescent="0.2">
      <c r="A48" s="20">
        <v>200</v>
      </c>
      <c r="B48" s="16" t="s">
        <v>39</v>
      </c>
      <c r="C48" s="22">
        <v>1520142.8</v>
      </c>
      <c r="D48" s="23">
        <v>429490.34000000008</v>
      </c>
      <c r="E48" s="23">
        <v>0</v>
      </c>
      <c r="F48" s="24">
        <f t="shared" si="0"/>
        <v>429490.34000000008</v>
      </c>
    </row>
    <row r="49" spans="1:6" s="4" customFormat="1" ht="13.5" thickBot="1" x14ac:dyDescent="0.25">
      <c r="A49" s="41"/>
      <c r="B49" s="31"/>
      <c r="C49" s="42"/>
      <c r="D49" s="43"/>
      <c r="E49" s="43"/>
      <c r="F49" s="44"/>
    </row>
    <row r="50" spans="1:6" s="4" customFormat="1" ht="13.5" thickBot="1" x14ac:dyDescent="0.25">
      <c r="A50" s="45"/>
      <c r="B50" s="45"/>
      <c r="C50" s="46"/>
      <c r="D50" s="46"/>
      <c r="E50" s="46"/>
      <c r="F50" s="46"/>
    </row>
    <row r="51" spans="1:6" s="4" customFormat="1" ht="13.5" thickBot="1" x14ac:dyDescent="0.25">
      <c r="A51" s="47" t="s">
        <v>40</v>
      </c>
      <c r="B51" s="48"/>
      <c r="C51" s="12">
        <f>+C45+C37+C8</f>
        <v>57037219.101612471</v>
      </c>
      <c r="D51" s="12">
        <f>+D45+D37+D8</f>
        <v>54798703.354724877</v>
      </c>
      <c r="E51" s="12">
        <v>0</v>
      </c>
      <c r="F51" s="38">
        <f t="shared" si="0"/>
        <v>54798703.354724877</v>
      </c>
    </row>
    <row r="52" spans="1:6" s="4" customFormat="1" ht="13.5" thickBot="1" x14ac:dyDescent="0.25">
      <c r="A52" s="45"/>
      <c r="B52" s="45"/>
      <c r="C52" s="46"/>
      <c r="D52" s="46"/>
      <c r="E52" s="46"/>
      <c r="F52" s="46"/>
    </row>
    <row r="53" spans="1:6" s="4" customFormat="1" ht="13.5" thickBot="1" x14ac:dyDescent="0.25">
      <c r="A53" s="10" t="s">
        <v>41</v>
      </c>
      <c r="B53" s="11"/>
      <c r="C53" s="12">
        <f>+SUM(C54:C60)</f>
        <v>57037218.992619775</v>
      </c>
      <c r="D53" s="13">
        <v>57092532.109999999</v>
      </c>
      <c r="E53" s="13">
        <v>0</v>
      </c>
      <c r="F53" s="14">
        <f t="shared" si="0"/>
        <v>57092532.109999999</v>
      </c>
    </row>
    <row r="54" spans="1:6" s="4" customFormat="1" x14ac:dyDescent="0.2">
      <c r="A54" s="49">
        <v>501</v>
      </c>
      <c r="B54" s="16" t="s">
        <v>42</v>
      </c>
      <c r="C54" s="22">
        <v>49999999.739999995</v>
      </c>
      <c r="D54" s="23">
        <v>50000000</v>
      </c>
      <c r="E54" s="23">
        <v>0</v>
      </c>
      <c r="F54" s="24">
        <f t="shared" si="0"/>
        <v>50000000</v>
      </c>
    </row>
    <row r="55" spans="1:6" s="4" customFormat="1" x14ac:dyDescent="0.2">
      <c r="A55" s="49"/>
      <c r="B55" s="16" t="s">
        <v>43</v>
      </c>
      <c r="C55" s="22">
        <v>0</v>
      </c>
      <c r="D55" s="23">
        <v>0</v>
      </c>
      <c r="E55" s="23">
        <v>0</v>
      </c>
      <c r="F55" s="24">
        <f t="shared" si="0"/>
        <v>0</v>
      </c>
    </row>
    <row r="56" spans="1:6" s="4" customFormat="1" x14ac:dyDescent="0.2">
      <c r="A56" s="49">
        <v>500</v>
      </c>
      <c r="B56" s="16" t="s">
        <v>44</v>
      </c>
      <c r="C56" s="22">
        <v>2240000</v>
      </c>
      <c r="D56" s="23">
        <v>2766710.1500000004</v>
      </c>
      <c r="E56" s="23">
        <v>0</v>
      </c>
      <c r="F56" s="24">
        <f t="shared" si="0"/>
        <v>2766710.1500000004</v>
      </c>
    </row>
    <row r="57" spans="1:6" s="4" customFormat="1" x14ac:dyDescent="0.2">
      <c r="A57" s="49"/>
      <c r="B57" s="16" t="s">
        <v>45</v>
      </c>
      <c r="C57" s="22">
        <v>0</v>
      </c>
      <c r="D57" s="23">
        <v>52604</v>
      </c>
      <c r="E57" s="23">
        <v>0</v>
      </c>
      <c r="F57" s="24">
        <f t="shared" si="0"/>
        <v>52604</v>
      </c>
    </row>
    <row r="58" spans="1:6" s="4" customFormat="1" x14ac:dyDescent="0.2">
      <c r="A58" s="49">
        <v>505</v>
      </c>
      <c r="B58" s="16" t="s">
        <v>46</v>
      </c>
      <c r="C58" s="22">
        <v>4428650.8526197849</v>
      </c>
      <c r="D58" s="23">
        <v>3837170.55</v>
      </c>
      <c r="E58" s="23">
        <v>0</v>
      </c>
      <c r="F58" s="24">
        <f t="shared" si="0"/>
        <v>3837170.55</v>
      </c>
    </row>
    <row r="59" spans="1:6" s="4" customFormat="1" x14ac:dyDescent="0.2">
      <c r="A59" s="49">
        <v>506</v>
      </c>
      <c r="B59" s="21" t="s">
        <v>47</v>
      </c>
      <c r="C59" s="22">
        <v>368568.4</v>
      </c>
      <c r="D59" s="23">
        <v>404872.34000001615</v>
      </c>
      <c r="E59" s="23">
        <v>0</v>
      </c>
      <c r="F59" s="24">
        <f t="shared" si="0"/>
        <v>404872.34000001615</v>
      </c>
    </row>
    <row r="60" spans="1:6" s="4" customFormat="1" ht="13.5" thickBot="1" x14ac:dyDescent="0.25">
      <c r="A60" s="50">
        <v>569</v>
      </c>
      <c r="B60" s="51" t="s">
        <v>48</v>
      </c>
      <c r="C60" s="32">
        <v>0</v>
      </c>
      <c r="D60" s="33">
        <v>31175.07</v>
      </c>
      <c r="E60" s="33">
        <v>0</v>
      </c>
      <c r="F60" s="34">
        <f t="shared" si="0"/>
        <v>31175.07</v>
      </c>
    </row>
    <row r="61" spans="1:6" s="4" customFormat="1" ht="13.5" thickBot="1" x14ac:dyDescent="0.25">
      <c r="A61" s="52"/>
      <c r="B61" s="52"/>
      <c r="C61" s="53"/>
      <c r="D61" s="53"/>
      <c r="E61" s="53"/>
      <c r="F61" s="53"/>
    </row>
    <row r="62" spans="1:6" s="4" customFormat="1" ht="13.5" thickBot="1" x14ac:dyDescent="0.25">
      <c r="A62" s="47" t="s">
        <v>49</v>
      </c>
      <c r="B62" s="48"/>
      <c r="C62" s="12">
        <f>+C53</f>
        <v>57037218.992619775</v>
      </c>
      <c r="D62" s="13">
        <v>57092532.109999999</v>
      </c>
      <c r="E62" s="13">
        <v>0</v>
      </c>
      <c r="F62" s="14">
        <f t="shared" si="0"/>
        <v>57092532.109999999</v>
      </c>
    </row>
    <row r="63" spans="1:6" s="4" customFormat="1" ht="13.5" thickBot="1" x14ac:dyDescent="0.25">
      <c r="A63" s="52"/>
      <c r="B63" s="52"/>
      <c r="C63" s="53"/>
      <c r="D63" s="53"/>
      <c r="E63" s="53"/>
      <c r="F63" s="53"/>
    </row>
    <row r="64" spans="1:6" s="4" customFormat="1" ht="13.5" thickBot="1" x14ac:dyDescent="0.25">
      <c r="A64" s="54" t="s">
        <v>50</v>
      </c>
      <c r="B64" s="55"/>
      <c r="C64" s="12">
        <f>+C62-C51</f>
        <v>-0.10899269580841064</v>
      </c>
      <c r="D64" s="12">
        <f>+D62-D51</f>
        <v>2293828.7552751228</v>
      </c>
      <c r="E64" s="12">
        <v>0</v>
      </c>
      <c r="F64" s="38">
        <f t="shared" si="0"/>
        <v>2293828.7552751228</v>
      </c>
    </row>
    <row r="65" spans="3:6" s="4" customFormat="1" x14ac:dyDescent="0.2">
      <c r="C65" s="1"/>
      <c r="D65" s="1"/>
      <c r="E65" s="1"/>
      <c r="F65" s="1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CUENTA 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2023-09-20T12:57:50Z</dcterms:created>
  <dcterms:modified xsi:type="dcterms:W3CDTF">2023-09-20T12:58:42Z</dcterms:modified>
</cp:coreProperties>
</file>